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125" windowHeight="11865" activeTab="0"/>
  </bookViews>
  <sheets>
    <sheet name="Ergebni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<sst xmlns="http://schemas.openxmlformats.org/spreadsheetml/2006/main" count="45" uniqueCount="43">
  <si>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dbLivingSpaces</t>
  </si>
  <si>
    <t>strObjectPosition</t>
  </si>
  <si>
    <t>strObjectType</t>
  </si>
  <si>
    <t>strInsulation</t>
  </si>
  <si>
    <t>GetLuftVolumenstrom</t>
  </si>
  <si>
    <t>GetLuftVolumenstromSchutz</t>
  </si>
  <si>
    <t>GetLueftungsMassnahme</t>
  </si>
  <si>
    <t>GetLueftungsMassnahmeJaNein</t>
  </si>
  <si>
    <t>GetFFVPaarweise</t>
  </si>
  <si>
    <t>GetFFVStueckweise</t>
  </si>
  <si>
    <t>GetLuftLeistung</t>
  </si>
  <si>
    <t>GetNennlueftung</t>
  </si>
  <si>
    <r>
      <t xml:space="preserve">eingeschossig / </t>
    </r>
    <r>
      <rPr>
        <sz val="10"/>
        <color indexed="49"/>
        <rFont val="Arial"/>
        <family val="2"/>
      </rPr>
      <t>single-storey</t>
    </r>
  </si>
  <si>
    <r>
      <t>mehrgeschossig /</t>
    </r>
    <r>
      <rPr>
        <sz val="10"/>
        <color indexed="49"/>
        <rFont val="Arial"/>
        <family val="2"/>
      </rPr>
      <t xml:space="preserve"> multi-storey</t>
    </r>
  </si>
  <si>
    <t>windschwach / weak winds</t>
  </si>
  <si>
    <t>windstark / strong winds</t>
  </si>
  <si>
    <t>vor 1995 (Altbau) / before 1995 (old building)</t>
  </si>
  <si>
    <t>nach 1995 (Sanierung) / after 1995 (renovation)</t>
  </si>
  <si>
    <t>Neubau / new building</t>
  </si>
  <si>
    <r>
      <t xml:space="preserve">BESCHREIBUNG / </t>
    </r>
    <r>
      <rPr>
        <b/>
        <sz val="12"/>
        <color indexed="62"/>
        <rFont val="Arial"/>
        <family val="2"/>
      </rPr>
      <t>DESCRIPTION</t>
    </r>
  </si>
  <si>
    <r>
      <t xml:space="preserve">EINGABE / </t>
    </r>
    <r>
      <rPr>
        <b/>
        <sz val="12"/>
        <color indexed="62"/>
        <rFont val="Arial"/>
        <family val="2"/>
      </rPr>
      <t>INPUT</t>
    </r>
  </si>
  <si>
    <r>
      <t xml:space="preserve">Nutzungseinheit / </t>
    </r>
    <r>
      <rPr>
        <b/>
        <sz val="12"/>
        <color indexed="62"/>
        <rFont val="Arial"/>
        <family val="2"/>
      </rPr>
      <t>Units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(Auswahl: Ein- oder Mehrgeschossig / Selection single-storey or multi-storey)</t>
    </r>
  </si>
  <si>
    <r>
      <t xml:space="preserve">Gebäudelage / </t>
    </r>
    <r>
      <rPr>
        <b/>
        <sz val="12"/>
        <color indexed="62"/>
        <rFont val="Arial"/>
        <family val="2"/>
      </rPr>
      <t>Building location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(lt. Windlastzone (D), Windatlas (A) oder EN 1991 / In accordance with EN 1991)</t>
    </r>
  </si>
  <si>
    <r>
      <t>Wohnfläche /</t>
    </r>
    <r>
      <rPr>
        <b/>
        <sz val="12"/>
        <color indexed="62"/>
        <rFont val="Arial"/>
        <family val="2"/>
      </rPr>
      <t xml:space="preserve"> Living space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(Eingabe der Wohnfläche / Input of floor area)</t>
    </r>
  </si>
  <si>
    <r>
      <t>Anzahl der Fenster /</t>
    </r>
    <r>
      <rPr>
        <b/>
        <sz val="12"/>
        <color indexed="62"/>
        <rFont val="Arial"/>
        <family val="2"/>
      </rPr>
      <t xml:space="preserve"> Number of windows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(Eingabe der Fenster-Anzahl / Enter the number of windows)</t>
    </r>
  </si>
  <si>
    <r>
      <t xml:space="preserve">Faktor Wärmeschutz Luftvolumenstrom / </t>
    </r>
    <r>
      <rPr>
        <sz val="12"/>
        <color indexed="62"/>
        <rFont val="Arial"/>
        <family val="2"/>
      </rPr>
      <t>Factor heat protection airflow volume</t>
    </r>
  </si>
  <si>
    <r>
      <t xml:space="preserve">Faktor Windstärke und Nutzungeinheit Luftvolumenstrom / </t>
    </r>
    <r>
      <rPr>
        <sz val="12"/>
        <color indexed="62"/>
        <rFont val="Arial"/>
        <family val="2"/>
      </rPr>
      <t>Factor wind force and units airflow volume</t>
    </r>
  </si>
  <si>
    <r>
      <t>Faktor Wärmeschutz bei Luftvolumenstrom (Feuchteschutz) /</t>
    </r>
    <r>
      <rPr>
        <sz val="12"/>
        <color indexed="62"/>
        <rFont val="Arial"/>
        <family val="2"/>
      </rPr>
      <t xml:space="preserve"> Factor heat protection by airflow volume (moisture protection)</t>
    </r>
  </si>
  <si>
    <r>
      <t>Faktor Lüftleistung /</t>
    </r>
    <r>
      <rPr>
        <sz val="12"/>
        <color indexed="49"/>
        <rFont val="Arial"/>
        <family val="2"/>
      </rPr>
      <t xml:space="preserve"> </t>
    </r>
    <r>
      <rPr>
        <sz val="12"/>
        <color indexed="62"/>
        <rFont val="Arial"/>
        <family val="2"/>
      </rPr>
      <t>Factor ventilation performance</t>
    </r>
  </si>
  <si>
    <r>
      <t xml:space="preserve">Luftvolumenstrom durch Inflitration / </t>
    </r>
    <r>
      <rPr>
        <sz val="12"/>
        <color indexed="62"/>
        <rFont val="Arial"/>
        <family val="2"/>
      </rPr>
      <t>Air volume flow through infiltration</t>
    </r>
  </si>
  <si>
    <r>
      <t xml:space="preserve">Luftvolumenstrom für Feuchteschutz / </t>
    </r>
    <r>
      <rPr>
        <sz val="12"/>
        <color indexed="62"/>
        <rFont val="Arial"/>
        <family val="2"/>
      </rPr>
      <t>Air volume flow for moisture protection</t>
    </r>
  </si>
  <si>
    <r>
      <t xml:space="preserve">Luftvolumenstrom durch lüftungstechn. Maßnahmen / </t>
    </r>
    <r>
      <rPr>
        <sz val="12"/>
        <color indexed="62"/>
        <rFont val="Arial"/>
        <family val="2"/>
      </rPr>
      <t>Air volume flow through ventilation technology activities</t>
    </r>
  </si>
  <si>
    <r>
      <t xml:space="preserve">Lüftungstechn. Maßnahmen zum Feuchteschutz erforderlich / </t>
    </r>
    <r>
      <rPr>
        <sz val="12"/>
        <color indexed="62"/>
        <rFont val="Arial"/>
        <family val="2"/>
      </rPr>
      <t>Ventilation engineering activity for moisture protection required</t>
    </r>
  </si>
  <si>
    <r>
      <t xml:space="preserve">Reduzierte Lüftung / </t>
    </r>
    <r>
      <rPr>
        <sz val="12"/>
        <color indexed="62"/>
        <rFont val="Arial"/>
        <family val="2"/>
      </rPr>
      <t>Reduced Ventilation</t>
    </r>
  </si>
  <si>
    <r>
      <t xml:space="preserve">Nennlüftung / </t>
    </r>
    <r>
      <rPr>
        <sz val="12"/>
        <color indexed="62"/>
        <rFont val="Arial"/>
        <family val="2"/>
      </rPr>
      <t>Nominal Ventilation</t>
    </r>
  </si>
  <si>
    <r>
      <t xml:space="preserve">Intensivlüftung / </t>
    </r>
    <r>
      <rPr>
        <sz val="12"/>
        <color indexed="62"/>
        <rFont val="Arial"/>
        <family val="2"/>
      </rPr>
      <t>Intensive ventilation</t>
    </r>
  </si>
  <si>
    <r>
      <t xml:space="preserve">Benötigte Zuluft pro Fenster / </t>
    </r>
    <r>
      <rPr>
        <b/>
        <sz val="12"/>
        <color indexed="62"/>
        <rFont val="Arial"/>
        <family val="2"/>
      </rPr>
      <t>Required air supply per window</t>
    </r>
  </si>
  <si>
    <r>
      <t xml:space="preserve">Anzahl MACO-FFV / Fenster: (paarweise) / </t>
    </r>
    <r>
      <rPr>
        <b/>
        <sz val="12"/>
        <color indexed="62"/>
        <rFont val="Arial"/>
        <family val="2"/>
      </rPr>
      <t>Number of MACO-FFV Valves (in pairs)</t>
    </r>
  </si>
  <si>
    <r>
      <t xml:space="preserve">Anzahl MACO-FFV / Fenster: (stückweise) / </t>
    </r>
    <r>
      <rPr>
        <b/>
        <sz val="12"/>
        <color indexed="62"/>
        <rFont val="Arial"/>
        <family val="2"/>
      </rPr>
      <t>Number of MACO-FFV Valves (in pieces)</t>
    </r>
  </si>
  <si>
    <r>
      <t xml:space="preserve">Bei dem Ergebnis handelt es sich            </t>
    </r>
    <r>
      <rPr>
        <sz val="12"/>
        <color indexed="62"/>
        <rFont val="Arial"/>
        <family val="2"/>
      </rPr>
      <t xml:space="preserve"> The result is an </t>
    </r>
    <r>
      <rPr>
        <b/>
        <sz val="12"/>
        <color indexed="62"/>
        <rFont val="Arial"/>
        <family val="2"/>
      </rPr>
      <t>approximate</t>
    </r>
    <r>
      <rPr>
        <sz val="12"/>
        <color indexed="8"/>
        <rFont val="Arial"/>
        <family val="2"/>
      </rPr>
      <t xml:space="preserve">
um einen </t>
    </r>
    <r>
      <rPr>
        <b/>
        <sz val="12"/>
        <color indexed="8"/>
        <rFont val="Arial"/>
        <family val="2"/>
      </rPr>
      <t xml:space="preserve">angenäherten Richtwert        </t>
    </r>
    <r>
      <rPr>
        <b/>
        <sz val="12"/>
        <color indexed="62"/>
        <rFont val="Arial"/>
        <family val="2"/>
      </rPr>
      <t>guide value</t>
    </r>
    <r>
      <rPr>
        <sz val="12"/>
        <color indexed="62"/>
        <rFont val="Arial"/>
        <family val="2"/>
      </rPr>
      <t xml:space="preserve"> for the entered</t>
    </r>
    <r>
      <rPr>
        <sz val="12"/>
        <color indexed="8"/>
        <rFont val="Arial"/>
        <family val="2"/>
      </rPr>
      <t xml:space="preserve">
für die eingegebenen Gebäude-               </t>
    </r>
    <r>
      <rPr>
        <sz val="12"/>
        <color indexed="62"/>
        <rFont val="Arial"/>
        <family val="2"/>
      </rPr>
      <t xml:space="preserve">building or apartment data! </t>
    </r>
    <r>
      <rPr>
        <sz val="12"/>
        <color indexed="8"/>
        <rFont val="Arial"/>
        <family val="2"/>
      </rPr>
      <t xml:space="preserve">
bzw. Wohnungsdaten!   </t>
    </r>
  </si>
  <si>
    <r>
      <t>Ergebnis der Berechnung     /</t>
    </r>
    <r>
      <rPr>
        <b/>
        <u val="single"/>
        <sz val="14"/>
        <color indexed="62"/>
        <rFont val="Arial"/>
        <family val="2"/>
      </rPr>
      <t xml:space="preserve">     Result of calculation</t>
    </r>
  </si>
  <si>
    <r>
      <t xml:space="preserve">Wärmeschutz / </t>
    </r>
    <r>
      <rPr>
        <b/>
        <sz val="12"/>
        <color indexed="62"/>
        <rFont val="Arial"/>
        <family val="2"/>
      </rPr>
      <t xml:space="preserve">Heat insulation  </t>
    </r>
    <r>
      <rPr>
        <b/>
        <sz val="12"/>
        <color indexed="17"/>
        <rFont val="Arial"/>
        <family val="2"/>
      </rPr>
      <t xml:space="preserve">(Auswahl: Altbau, Sanierung (entspricht Werten der EnEV 1995) oder Neubau (EnEV 2014) / </t>
    </r>
  </si>
  <si>
    <t>eingeschossig / single-storey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</si>
</sst>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sz val="12"/>
      <color indexed="49"/>
      <name val="Arial"/>
      <family val="2"/>
    </font>
    <font>
      <sz val="12"/>
      <color indexed="49"/>
      <name val="Arial"/>
      <family val="2"/>
    </font>
    <font>
      <sz val="10"/>
      <color indexed="49"/>
      <name val="Arial"/>
      <family val="2"/>
    </font>
    <font>
      <b/>
      <sz val="12"/>
      <color indexed="17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23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0" tint="-0.4999699890613556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6">
    <xf numFmtId="0" fontId="0" fillId="0" borderId="0" xfId="0" applyAlignment="1">
      <alignment/>
    </xf>
    <xf numFmtId="0" fontId="48" fillId="33" borderId="0" xfId="0" applyFont="1" applyFill="1" applyAlignment="1">
      <alignment vertical="center"/>
    </xf>
    <xf numFmtId="0" fontId="48" fillId="2" borderId="10" xfId="0" applyFont="1" applyFill="1" applyBorder="1" applyAlignment="1">
      <alignment vertical="center"/>
    </xf>
    <xf numFmtId="0" fontId="48" fillId="2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8" fillId="2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4" borderId="14" xfId="0" applyFont="1" applyFill="1" applyBorder="1" applyAlignment="1">
      <alignment vertical="center"/>
    </xf>
    <xf numFmtId="0" fontId="50" fillId="34" borderId="15" xfId="0" applyFont="1" applyFill="1" applyBorder="1" applyAlignment="1">
      <alignment vertical="center"/>
    </xf>
    <xf numFmtId="0" fontId="50" fillId="34" borderId="16" xfId="0" applyFont="1" applyFill="1" applyBorder="1" applyAlignment="1">
      <alignment vertical="center"/>
    </xf>
    <xf numFmtId="0" fontId="48" fillId="13" borderId="17" xfId="0" applyFont="1" applyFill="1" applyBorder="1" applyAlignment="1">
      <alignment vertical="center"/>
    </xf>
    <xf numFmtId="2" fontId="48" fillId="13" borderId="18" xfId="0" applyNumberFormat="1" applyFont="1" applyFill="1" applyBorder="1" applyAlignment="1">
      <alignment vertical="center"/>
    </xf>
    <xf numFmtId="0" fontId="48" fillId="13" borderId="0" xfId="0" applyFont="1" applyFill="1" applyBorder="1" applyAlignment="1">
      <alignment vertical="center"/>
    </xf>
    <xf numFmtId="2" fontId="48" fillId="13" borderId="19" xfId="0" applyNumberFormat="1" applyFont="1" applyFill="1" applyBorder="1" applyAlignment="1">
      <alignment vertical="center"/>
    </xf>
    <xf numFmtId="0" fontId="48" fillId="13" borderId="20" xfId="0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vertical="center"/>
    </xf>
    <xf numFmtId="2" fontId="50" fillId="33" borderId="11" xfId="0" applyNumberFormat="1" applyFont="1" applyFill="1" applyBorder="1" applyAlignment="1">
      <alignment vertical="center"/>
    </xf>
    <xf numFmtId="2" fontId="50" fillId="33" borderId="21" xfId="0" applyNumberFormat="1" applyFont="1" applyFill="1" applyBorder="1" applyAlignment="1">
      <alignment vertical="center"/>
    </xf>
    <xf numFmtId="0" fontId="50" fillId="33" borderId="21" xfId="0" applyFont="1" applyFill="1" applyBorder="1" applyAlignment="1">
      <alignment horizontal="right" vertical="center"/>
    </xf>
    <xf numFmtId="2" fontId="50" fillId="33" borderId="0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2" fontId="48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2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/>
    </xf>
    <xf numFmtId="0" fontId="48" fillId="2" borderId="12" xfId="0" applyFont="1" applyFill="1" applyBorder="1" applyAlignment="1">
      <alignment vertical="center"/>
    </xf>
    <xf numFmtId="0" fontId="48" fillId="11" borderId="0" xfId="0" applyFont="1" applyFill="1" applyBorder="1" applyAlignment="1">
      <alignment vertical="center"/>
    </xf>
    <xf numFmtId="0" fontId="48" fillId="11" borderId="13" xfId="0" applyFont="1" applyFill="1" applyBorder="1" applyAlignment="1">
      <alignment vertical="center"/>
    </xf>
    <xf numFmtId="0" fontId="48" fillId="11" borderId="11" xfId="0" applyFont="1" applyFill="1" applyBorder="1" applyAlignment="1">
      <alignment vertical="center"/>
    </xf>
    <xf numFmtId="0" fontId="48" fillId="11" borderId="21" xfId="0" applyFont="1" applyFill="1" applyBorder="1" applyAlignment="1">
      <alignment vertical="center"/>
    </xf>
    <xf numFmtId="0" fontId="51" fillId="33" borderId="0" xfId="0" applyFont="1" applyFill="1" applyAlignment="1">
      <alignment/>
    </xf>
    <xf numFmtId="0" fontId="51" fillId="35" borderId="14" xfId="0" applyFont="1" applyFill="1" applyBorder="1" applyAlignment="1">
      <alignment vertical="center"/>
    </xf>
    <xf numFmtId="0" fontId="51" fillId="35" borderId="15" xfId="0" applyFont="1" applyFill="1" applyBorder="1" applyAlignment="1">
      <alignment vertical="center"/>
    </xf>
    <xf numFmtId="0" fontId="51" fillId="35" borderId="16" xfId="0" applyFont="1" applyFill="1" applyBorder="1" applyAlignment="1">
      <alignment vertical="center"/>
    </xf>
    <xf numFmtId="0" fontId="51" fillId="13" borderId="22" xfId="0" applyFont="1" applyFill="1" applyBorder="1" applyAlignment="1">
      <alignment vertical="center"/>
    </xf>
    <xf numFmtId="0" fontId="51" fillId="13" borderId="23" xfId="0" applyFont="1" applyFill="1" applyBorder="1" applyAlignment="1">
      <alignment vertical="center"/>
    </xf>
    <xf numFmtId="0" fontId="51" fillId="13" borderId="24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51" fillId="25" borderId="25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" fontId="50" fillId="33" borderId="10" xfId="0" applyNumberFormat="1" applyFont="1" applyFill="1" applyBorder="1" applyAlignment="1">
      <alignment vertical="center"/>
    </xf>
    <xf numFmtId="1" fontId="50" fillId="33" borderId="11" xfId="0" applyNumberFormat="1" applyFont="1" applyFill="1" applyBorder="1" applyAlignment="1">
      <alignment vertical="center"/>
    </xf>
    <xf numFmtId="1" fontId="50" fillId="33" borderId="21" xfId="0" applyNumberFormat="1" applyFont="1" applyFill="1" applyBorder="1" applyAlignment="1">
      <alignment vertical="center"/>
    </xf>
    <xf numFmtId="0" fontId="48" fillId="33" borderId="0" xfId="0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0" zoomScaleNormal="90" zoomScalePageLayoutView="0" workbookViewId="0" topLeftCell="A1">
      <selection activeCell="D9" sqref="D9"/>
    </sheetView>
  </sheetViews>
  <sheetFormatPr defaultColWidth="11.421875" defaultRowHeight="12.75"/>
  <cols>
    <col min="1" max="1" width="5.7109375" style="0" customWidth="1"/>
    <col min="2" max="2" width="150.7109375" style="0" customWidth="1"/>
    <col min="3" max="3" width="2.7109375" style="0" customWidth="1"/>
    <col min="4" max="4" width="50.7109375" style="0" customWidth="1"/>
    <col min="5" max="5" width="3.7109375" style="0" customWidth="1"/>
    <col min="6" max="6" width="80.7109375" style="0" customWidth="1"/>
    <col min="7" max="7" width="210.421875" style="0" customWidth="1"/>
    <col min="8" max="8" width="1.57421875" style="0" customWidth="1"/>
    <col min="9" max="9" width="0.85546875" style="0" customWidth="1"/>
    <col min="10" max="10" width="0.5625" style="0" customWidth="1"/>
    <col min="11" max="11" width="0.42578125" style="0" customWidth="1"/>
  </cols>
  <sheetData>
    <row r="1" spans="1:7" ht="12.75">
      <c r="A1" s="7"/>
      <c r="B1" s="7"/>
      <c r="C1" s="7"/>
      <c r="D1" s="7"/>
      <c r="E1" s="7"/>
      <c r="F1" s="7"/>
      <c r="G1" s="7"/>
    </row>
    <row r="2" spans="1:7" ht="35.25" customHeight="1">
      <c r="A2" s="7"/>
      <c r="B2" s="42" t="s">
        <v>19</v>
      </c>
      <c r="C2" s="36"/>
      <c r="D2" s="42" t="s">
        <v>20</v>
      </c>
      <c r="E2" s="36"/>
      <c r="F2" s="42"/>
      <c r="G2" s="7"/>
    </row>
    <row r="3" spans="1:12" ht="12.75" customHeight="1">
      <c r="A3" s="8"/>
      <c r="B3" s="8"/>
      <c r="C3" s="8"/>
      <c r="D3" s="8"/>
      <c r="E3" s="8"/>
      <c r="F3" s="9"/>
      <c r="G3" s="7"/>
      <c r="H3" s="7"/>
      <c r="I3" s="7"/>
      <c r="J3" s="7"/>
      <c r="K3" s="7"/>
      <c r="L3" s="7"/>
    </row>
    <row r="4" spans="1:12" ht="18" customHeight="1">
      <c r="A4" s="8"/>
      <c r="B4" s="43" t="s">
        <v>21</v>
      </c>
      <c r="C4" s="37"/>
      <c r="D4" s="2" t="s">
        <v>42</v>
      </c>
      <c r="E4" s="12"/>
      <c r="F4" s="33"/>
      <c r="G4" s="7"/>
      <c r="H4" s="7" t="s">
        <v>12</v>
      </c>
      <c r="I4" s="7" t="s">
        <v>13</v>
      </c>
      <c r="J4" s="7"/>
      <c r="K4" s="7" t="s">
        <v>2</v>
      </c>
      <c r="L4" s="7"/>
    </row>
    <row r="5" spans="1:12" ht="18" customHeight="1">
      <c r="A5" s="8"/>
      <c r="B5" s="44" t="s">
        <v>22</v>
      </c>
      <c r="C5" s="5"/>
      <c r="D5" s="3" t="s">
        <v>14</v>
      </c>
      <c r="E5" s="12"/>
      <c r="F5" s="12"/>
      <c r="G5" s="7"/>
      <c r="H5" s="7" t="s">
        <v>14</v>
      </c>
      <c r="I5" s="7" t="s">
        <v>15</v>
      </c>
      <c r="J5" s="7"/>
      <c r="K5" s="7" t="s">
        <v>1</v>
      </c>
      <c r="L5" s="7"/>
    </row>
    <row r="6" spans="1:12" ht="18" customHeight="1">
      <c r="A6" s="8"/>
      <c r="B6" s="44" t="s">
        <v>41</v>
      </c>
      <c r="C6" s="5"/>
      <c r="D6" s="3" t="s">
        <v>18</v>
      </c>
      <c r="E6" s="12"/>
      <c r="F6" s="51"/>
      <c r="G6" s="7"/>
      <c r="H6" s="7" t="s">
        <v>16</v>
      </c>
      <c r="I6" s="7" t="s">
        <v>17</v>
      </c>
      <c r="J6" s="7" t="s">
        <v>18</v>
      </c>
      <c r="K6" s="7" t="s">
        <v>3</v>
      </c>
      <c r="L6" s="7"/>
    </row>
    <row r="7" spans="1:12" ht="18" customHeight="1">
      <c r="A7" s="8"/>
      <c r="B7" s="44" t="s">
        <v>23</v>
      </c>
      <c r="C7" s="38"/>
      <c r="D7" s="40">
        <v>75</v>
      </c>
      <c r="E7" s="12"/>
      <c r="F7" s="31"/>
      <c r="G7" s="7"/>
      <c r="H7" s="7"/>
      <c r="I7" s="7"/>
      <c r="J7" s="7"/>
      <c r="K7" s="7" t="s">
        <v>0</v>
      </c>
      <c r="L7" s="7"/>
    </row>
    <row r="8" spans="1:12" ht="18" customHeight="1">
      <c r="A8" s="8"/>
      <c r="B8" s="45" t="s">
        <v>24</v>
      </c>
      <c r="C8" s="39"/>
      <c r="D8" s="41">
        <v>4</v>
      </c>
      <c r="E8" s="12"/>
      <c r="F8" s="31"/>
      <c r="G8" s="7"/>
      <c r="H8" s="7"/>
      <c r="I8" s="7"/>
      <c r="J8" s="7"/>
      <c r="K8" s="7"/>
      <c r="L8" s="7"/>
    </row>
    <row r="9" spans="1:12" ht="7.5" customHeight="1">
      <c r="A9" s="8"/>
      <c r="B9" s="1"/>
      <c r="C9" s="1"/>
      <c r="D9" s="1"/>
      <c r="E9" s="1"/>
      <c r="F9" s="31"/>
      <c r="G9" s="7"/>
      <c r="H9" s="7"/>
      <c r="I9" s="7"/>
      <c r="J9" s="7"/>
      <c r="K9" s="7"/>
      <c r="L9" s="7"/>
    </row>
    <row r="10" spans="1:12" ht="18" customHeight="1">
      <c r="A10" s="8"/>
      <c r="B10" s="16" t="s">
        <v>25</v>
      </c>
      <c r="C10" s="13"/>
      <c r="D10" s="24">
        <f>IF(D6="vor 1995 (Altbau) / before 1995 (old building)",4.5,1.5)</f>
        <v>1.5</v>
      </c>
      <c r="E10" s="28"/>
      <c r="F10" s="32"/>
      <c r="G10" s="7"/>
      <c r="H10" s="7"/>
      <c r="I10" s="7"/>
      <c r="J10" s="7"/>
      <c r="K10" s="7"/>
      <c r="L10" s="7"/>
    </row>
    <row r="11" spans="1:12" ht="18" customHeight="1">
      <c r="A11" s="8"/>
      <c r="B11" s="17" t="s">
        <v>26</v>
      </c>
      <c r="C11" s="14"/>
      <c r="D11" s="25">
        <f>IF(D5="windschwach / weak winds",IF(D4="eingeschossig / single-storey",POWER(2/50,2/3),POWER(5/50,2/3)),IF(D5="windstark / strong winds",IF(D4="eingeschossig / single-storey",POWER(4/50,2/3),POWER(7/50,2/3))))</f>
        <v>0.11696070952851469</v>
      </c>
      <c r="E11" s="28"/>
      <c r="F11" s="32"/>
      <c r="G11" s="7"/>
      <c r="H11" s="7"/>
      <c r="I11" s="7"/>
      <c r="J11" s="7"/>
      <c r="K11" s="7"/>
      <c r="L11" s="7"/>
    </row>
    <row r="12" spans="1:12" ht="18" customHeight="1">
      <c r="A12" s="8"/>
      <c r="B12" s="17" t="s">
        <v>27</v>
      </c>
      <c r="C12" s="14"/>
      <c r="D12" s="25">
        <f>IF(D6="vor 1995 (Altbau) / before 1995 (old building)",0.4,0.3)</f>
        <v>0.3</v>
      </c>
      <c r="E12" s="28"/>
      <c r="F12" s="32"/>
      <c r="G12" s="7"/>
      <c r="H12" s="7"/>
      <c r="I12" s="7"/>
      <c r="J12" s="7"/>
      <c r="K12" s="7"/>
      <c r="L12" s="7"/>
    </row>
    <row r="13" spans="1:14" ht="18" customHeight="1">
      <c r="A13" s="8"/>
      <c r="B13" s="18" t="s">
        <v>28</v>
      </c>
      <c r="C13" s="15"/>
      <c r="D13" s="26">
        <f>IF(D5="windschwach / weak winds",IF(D4="eingeschossig / single-storey",2,4.3),IF(D5="windstark / strong winds",IF(D4="eingeschossig / single-storey",4,4.9)))</f>
        <v>2</v>
      </c>
      <c r="E13" s="28"/>
      <c r="F13" s="32"/>
      <c r="G13" s="7"/>
      <c r="H13" s="7"/>
      <c r="I13" s="7"/>
      <c r="J13" s="7"/>
      <c r="K13" s="7" t="s">
        <v>10</v>
      </c>
      <c r="L13" s="7"/>
      <c r="N13" s="4"/>
    </row>
    <row r="14" spans="1:12" ht="7.5" customHeight="1">
      <c r="A14" s="8"/>
      <c r="B14" s="11"/>
      <c r="C14" s="11"/>
      <c r="D14" s="9"/>
      <c r="E14" s="9"/>
      <c r="F14" s="31"/>
      <c r="G14" s="7"/>
      <c r="H14" s="7"/>
      <c r="I14" s="7"/>
      <c r="J14" s="7"/>
      <c r="K14" s="7"/>
      <c r="L14" s="7"/>
    </row>
    <row r="15" spans="1:12" ht="18" customHeight="1">
      <c r="A15" s="8"/>
      <c r="B15" s="16" t="s">
        <v>29</v>
      </c>
      <c r="C15" s="13"/>
      <c r="D15" s="24">
        <f>0.5*(D7*2.5)*D10*D11</f>
        <v>16.447599777447376</v>
      </c>
      <c r="E15" s="28"/>
      <c r="F15" s="32"/>
      <c r="G15" s="7"/>
      <c r="H15" s="7"/>
      <c r="I15" s="7"/>
      <c r="J15" s="7"/>
      <c r="K15" s="7" t="s">
        <v>4</v>
      </c>
      <c r="L15" s="7"/>
    </row>
    <row r="16" spans="1:12" ht="18" customHeight="1">
      <c r="A16" s="8"/>
      <c r="B16" s="17" t="s">
        <v>30</v>
      </c>
      <c r="C16" s="14"/>
      <c r="D16" s="25">
        <f>D12*(-0.002*D7^2+1.15*D7+11)</f>
        <v>25.8</v>
      </c>
      <c r="E16" s="14"/>
      <c r="F16" s="33"/>
      <c r="G16" s="7"/>
      <c r="H16" s="7"/>
      <c r="I16" s="7"/>
      <c r="J16" s="7"/>
      <c r="K16" s="7" t="s">
        <v>5</v>
      </c>
      <c r="L16" s="7"/>
    </row>
    <row r="17" spans="1:12" ht="18" customHeight="1">
      <c r="A17" s="8"/>
      <c r="B17" s="17" t="s">
        <v>31</v>
      </c>
      <c r="C17" s="14"/>
      <c r="D17" s="25">
        <f>D16-D15</f>
        <v>9.352400222552625</v>
      </c>
      <c r="E17" s="28"/>
      <c r="F17" s="32"/>
      <c r="G17" s="7"/>
      <c r="H17" s="7"/>
      <c r="I17" s="7"/>
      <c r="J17" s="7"/>
      <c r="K17" s="7" t="s">
        <v>6</v>
      </c>
      <c r="L17" s="7"/>
    </row>
    <row r="18" spans="1:14" ht="18" customHeight="1">
      <c r="A18" s="8"/>
      <c r="B18" s="18" t="s">
        <v>32</v>
      </c>
      <c r="C18" s="15"/>
      <c r="D18" s="27" t="str">
        <f>IF(D17&lt;=0,"Nein / No","Ja / Yes")</f>
        <v>Ja / Yes</v>
      </c>
      <c r="E18" s="29"/>
      <c r="F18" s="34"/>
      <c r="G18" s="7"/>
      <c r="H18" s="7"/>
      <c r="I18" s="7"/>
      <c r="J18" s="7"/>
      <c r="K18" s="7" t="s">
        <v>7</v>
      </c>
      <c r="L18" s="7"/>
      <c r="M18" s="4"/>
      <c r="N18" s="4"/>
    </row>
    <row r="19" spans="1:14" ht="7.5" customHeight="1">
      <c r="A19" s="8"/>
      <c r="B19" s="1"/>
      <c r="C19" s="1"/>
      <c r="D19" s="10"/>
      <c r="E19" s="10"/>
      <c r="F19" s="35"/>
      <c r="G19" s="7"/>
      <c r="H19" s="7"/>
      <c r="I19" s="7"/>
      <c r="J19" s="7"/>
      <c r="K19" s="7"/>
      <c r="L19" s="7"/>
      <c r="M19" s="4"/>
      <c r="N19" s="4"/>
    </row>
    <row r="20" spans="1:14" ht="18" customHeight="1">
      <c r="A20" s="8"/>
      <c r="B20" s="16" t="s">
        <v>33</v>
      </c>
      <c r="C20" s="13"/>
      <c r="D20" s="52">
        <f>D21*0.7</f>
        <v>60.199999999999996</v>
      </c>
      <c r="E20" s="14"/>
      <c r="F20" s="33"/>
      <c r="G20" s="7"/>
      <c r="H20" s="7"/>
      <c r="I20" s="7"/>
      <c r="J20" s="7"/>
      <c r="K20" s="7"/>
      <c r="L20" s="7"/>
      <c r="M20" s="4"/>
      <c r="N20" s="4"/>
    </row>
    <row r="21" spans="1:12" ht="18" customHeight="1">
      <c r="A21" s="8"/>
      <c r="B21" s="17" t="s">
        <v>34</v>
      </c>
      <c r="C21" s="14"/>
      <c r="D21" s="53">
        <f>1*(-0.002*D7^2+1.15*D7+11)</f>
        <v>86</v>
      </c>
      <c r="E21" s="14"/>
      <c r="F21" s="33"/>
      <c r="G21" s="7"/>
      <c r="H21" s="7"/>
      <c r="I21" s="7"/>
      <c r="J21" s="7"/>
      <c r="K21" s="7" t="s">
        <v>11</v>
      </c>
      <c r="L21" s="7"/>
    </row>
    <row r="22" spans="1:12" ht="18" customHeight="1">
      <c r="A22" s="8"/>
      <c r="B22" s="18" t="s">
        <v>35</v>
      </c>
      <c r="C22" s="15"/>
      <c r="D22" s="54">
        <f>D21*1.3</f>
        <v>111.8</v>
      </c>
      <c r="E22" s="14"/>
      <c r="F22" s="33"/>
      <c r="G22" s="7"/>
      <c r="H22" s="7"/>
      <c r="I22" s="7"/>
      <c r="J22" s="7"/>
      <c r="K22" s="7"/>
      <c r="L22" s="7"/>
    </row>
    <row r="23" spans="1:12" ht="18" customHeight="1" thickBot="1">
      <c r="A23" s="8"/>
      <c r="B23" s="9"/>
      <c r="C23" s="9"/>
      <c r="D23" s="9"/>
      <c r="E23" s="9"/>
      <c r="F23" s="31"/>
      <c r="G23" s="7"/>
      <c r="H23" s="7"/>
      <c r="I23" s="7"/>
      <c r="J23" s="7"/>
      <c r="K23" s="7"/>
      <c r="L23" s="7"/>
    </row>
    <row r="24" spans="1:12" ht="18" customHeight="1">
      <c r="A24" s="8"/>
      <c r="B24" s="46" t="s">
        <v>36</v>
      </c>
      <c r="C24" s="19"/>
      <c r="D24" s="20">
        <f>D17/D8</f>
        <v>2.338100055638156</v>
      </c>
      <c r="E24" s="30"/>
      <c r="F24" s="32"/>
      <c r="G24" s="7"/>
      <c r="H24" s="7"/>
      <c r="I24" s="7"/>
      <c r="J24" s="7"/>
      <c r="K24" s="7"/>
      <c r="L24" s="7"/>
    </row>
    <row r="25" spans="1:12" ht="18" customHeight="1">
      <c r="A25" s="8"/>
      <c r="B25" s="47" t="s">
        <v>37</v>
      </c>
      <c r="C25" s="21"/>
      <c r="D25" s="22">
        <f>D17/D8/D13</f>
        <v>1.169050027819078</v>
      </c>
      <c r="E25" s="30"/>
      <c r="F25" s="32"/>
      <c r="G25" s="7"/>
      <c r="H25" s="7"/>
      <c r="I25" s="7"/>
      <c r="J25" s="7"/>
      <c r="K25" s="7" t="s">
        <v>8</v>
      </c>
      <c r="L25" s="7"/>
    </row>
    <row r="26" spans="1:12" ht="18" customHeight="1" thickBot="1">
      <c r="A26" s="8"/>
      <c r="B26" s="48" t="s">
        <v>38</v>
      </c>
      <c r="C26" s="23"/>
      <c r="D26" s="50">
        <f>ROUNDUP(D25*2,0)</f>
        <v>3</v>
      </c>
      <c r="E26" s="30"/>
      <c r="F26" s="49"/>
      <c r="G26" s="7"/>
      <c r="H26" s="7"/>
      <c r="I26" s="7"/>
      <c r="J26" s="7"/>
      <c r="K26" s="7" t="s">
        <v>9</v>
      </c>
      <c r="L26" s="7"/>
    </row>
    <row r="27" spans="1:12" ht="17.25" customHeight="1">
      <c r="A27" s="8"/>
      <c r="B27" s="9"/>
      <c r="C27" s="9"/>
      <c r="D27" s="9"/>
      <c r="E27" s="9"/>
      <c r="F27" s="9"/>
      <c r="G27" s="8"/>
      <c r="H27" s="8"/>
      <c r="I27" s="8"/>
      <c r="J27" s="8"/>
      <c r="K27" s="8"/>
      <c r="L27" s="8"/>
    </row>
    <row r="28" spans="1:12" ht="17.25" customHeight="1">
      <c r="A28" s="8"/>
      <c r="B28" s="9"/>
      <c r="C28" s="9"/>
      <c r="D28" s="49" t="s">
        <v>40</v>
      </c>
      <c r="E28" s="9"/>
      <c r="F28" s="9"/>
      <c r="G28" s="8"/>
      <c r="H28" s="8"/>
      <c r="I28" s="8"/>
      <c r="J28" s="8"/>
      <c r="K28" s="8"/>
      <c r="L28" s="8"/>
    </row>
    <row r="29" spans="1:12" ht="62.25" customHeight="1">
      <c r="A29" s="8"/>
      <c r="B29" s="8"/>
      <c r="C29" s="8"/>
      <c r="D29" s="55" t="s">
        <v>39</v>
      </c>
      <c r="E29" s="55"/>
      <c r="F29" s="55"/>
      <c r="G29" s="8"/>
      <c r="H29" s="8"/>
      <c r="I29" s="8"/>
      <c r="J29" s="8"/>
      <c r="K29" s="8"/>
      <c r="L29" s="8"/>
    </row>
    <row r="30" spans="1:12" ht="317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6" ht="12.75">
      <c r="A33" s="8"/>
      <c r="B33" s="8"/>
      <c r="C33" s="8"/>
      <c r="D33" s="8"/>
      <c r="E33" s="8"/>
      <c r="F33" s="8"/>
    </row>
    <row r="34" ht="12.75">
      <c r="A34" s="6"/>
    </row>
  </sheetData>
  <sheetProtection/>
  <mergeCells count="1">
    <mergeCell ref="D29:F29"/>
  </mergeCells>
  <dataValidations count="3">
    <dataValidation type="list" allowBlank="1" showInputMessage="1" showErrorMessage="1" sqref="D4:E4">
      <formula1>$H$4:$I$4</formula1>
    </dataValidation>
    <dataValidation type="list" allowBlank="1" showInputMessage="1" showErrorMessage="1" sqref="D5:E5">
      <formula1>$H$5:$I$5</formula1>
    </dataValidation>
    <dataValidation type="list" allowBlank="1" showInputMessage="1" showErrorMessage="1" sqref="D6:E6">
      <formula1>$H$6:$J$6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Mayer &amp; Co Beschlaege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Berechnungstool MACO-Fensterfalzventil</dc:title>
  <dc:subject/>
  <dc:creator>Hahndl Markus</dc:creator>
  <cp:keywords/>
  <dc:description>Annäherungsberechnung, ohne Gewähr!!!</dc:description>
  <cp:lastModifiedBy>Wenzel Julian</cp:lastModifiedBy>
  <dcterms:created xsi:type="dcterms:W3CDTF">2018-09-18T07:01:54Z</dcterms:created>
  <dcterms:modified xsi:type="dcterms:W3CDTF">2020-07-02T11:25:30Z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coDocumentTags">
    <vt:lpwstr/>
  </property>
  <property fmtid="{D5CDD505-2E9C-101B-9397-08002B2CF9AE}" pid="3" name="ContentTypeId">
    <vt:lpwstr>0x010100FB2C5ADC5D5649CEA51B97071A1A8746008B5BD56E6AD62640ABA38D7C38132718</vt:lpwstr>
  </property>
  <property fmtid="{D5CDD505-2E9C-101B-9397-08002B2CF9AE}" pid="4" name="MacoDocumentCategory">
    <vt:lpwstr>189;#Software|87b6186e-b0a7-4ad2-90a1-0ada2b5c2a94</vt:lpwstr>
  </property>
  <property fmtid="{D5CDD505-2E9C-101B-9397-08002B2CF9AE}" pid="5" name="MacoScope">
    <vt:lpwstr>23;#int-de|02a72c6c-b7ac-4db5-869b-a15b4bded75b;#27;#at-de|fc26301f-c6ac-40a3-afaa-58008eb64d9e;#28;#de-de|b9283770-a89e-4f5b-9953-240bbef6aa15;#245;#ch-de|9c2c3bbf-e99f-45f7-aa61-3e5410228091;#244;#ch-fr|110c95c6-b4c0-4b43-8e79-c44409d7976f;#162;#fr-fr|3</vt:lpwstr>
  </property>
  <property fmtid="{D5CDD505-2E9C-101B-9397-08002B2CF9AE}" pid="6" name="MacoLanguage">
    <vt:lpwstr>5;#de|6f924b43-9943-4250-998d-600c427c4e1c</vt:lpwstr>
  </property>
  <property fmtid="{D5CDD505-2E9C-101B-9397-08002B2CF9AE}" pid="7" name="MacoNavigationTags">
    <vt:lpwstr>313;#VENT Fensterfalzlüfter|51794e1c-fd9d-4c3c-ac05-2f59a8879677</vt:lpwstr>
  </property>
  <property fmtid="{D5CDD505-2E9C-101B-9397-08002B2CF9AE}" pid="8" name="MacoLanguageTaxHTField">
    <vt:lpwstr>de|6f924b43-9943-4250-998d-600c427c4e1c</vt:lpwstr>
  </property>
  <property fmtid="{D5CDD505-2E9C-101B-9397-08002B2CF9AE}" pid="9" name="PublishingRollupImage">
    <vt:lpwstr>&lt;img alt="" src="/sites/assets/PublishingImages/Cover/Berechnungstool-MACO-Fensterfalzventil.jpg" style="BORDER&amp;#58;0px solid;" /&gt;</vt:lpwstr>
  </property>
  <property fmtid="{D5CDD505-2E9C-101B-9397-08002B2CF9AE}" pid="10" name="MacoLink">
    <vt:lpwstr/>
  </property>
  <property fmtid="{D5CDD505-2E9C-101B-9397-08002B2CF9AE}" pid="11" name="MacoNavigationTagsTaxHTField">
    <vt:lpwstr>VENT Fensterfalzlüfter|51794e1c-fd9d-4c3c-ac05-2f59a8879677</vt:lpwstr>
  </property>
  <property fmtid="{D5CDD505-2E9C-101B-9397-08002B2CF9AE}" pid="12" name="MacoDocumentCategoryTaxHTField">
    <vt:lpwstr>Software|87b6186e-b0a7-4ad2-90a1-0ada2b5c2a94</vt:lpwstr>
  </property>
  <property fmtid="{D5CDD505-2E9C-101B-9397-08002B2CF9AE}" pid="13" name="MacoSubtitle">
    <vt:lpwstr/>
  </property>
  <property fmtid="{D5CDD505-2E9C-101B-9397-08002B2CF9AE}" pid="14" name="MacoDocumentTagsTaxHTField">
    <vt:lpwstr/>
  </property>
  <property fmtid="{D5CDD505-2E9C-101B-9397-08002B2CF9AE}" pid="15" name="MacoScopeTaxHTField">
    <vt:lpwstr>int-de|02a72c6c-b7ac-4db5-869b-a15b4bded75b;at-de|fc26301f-c6ac-40a3-afaa-58008eb64d9e;de-de|b9283770-a89e-4f5b-9953-240bbef6aa15;ch-de|9c2c3bbf-e99f-45f7-aa61-3e5410228091;ch-fr|110c95c6-b4c0-4b43-8e79-c44409d7976f;fr-fr|3a408241-8919-4a52-980e-5efa9157c</vt:lpwstr>
  </property>
  <property fmtid="{D5CDD505-2E9C-101B-9397-08002B2CF9AE}" pid="16" name="MacoReleaseDate">
    <vt:lpwstr>2019-09-11T00:00:00Z</vt:lpwstr>
  </property>
  <property fmtid="{D5CDD505-2E9C-101B-9397-08002B2CF9AE}" pid="17" name="TaxCatchAll">
    <vt:lpwstr>182;#hr-hr|9e22c91d-7337-43bb-8ed8-06a16e4840f4;#179;#es-es|a36888d2-10e9-4b73-b4ae-82ac17baad84;#28;#de-de|b9283770-a89e-4f5b-9953-240bbef6aa15;#27;#at-de|fc26301f-c6ac-40a3-afaa-58008eb64d9e;#24;#int-en|0366f536-e7ea-47af-9b68-fee722a66a52;#245;#ch-de|9</vt:lpwstr>
  </property>
  <property fmtid="{D5CDD505-2E9C-101B-9397-08002B2CF9AE}" pid="18" name="MacoDocumentMarketingID">
    <vt:lpwstr/>
  </property>
</Properties>
</file>